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<sst xmlns="http://schemas.openxmlformats.org/spreadsheetml/2006/main" count="53" uniqueCount="37">
  <si>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</si>
  <si>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</si>
  <si>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</si>
  <si>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</si>
  <si>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</si>
  <si>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</si>
  <si>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</si>
  <si>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</si>
  <si>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</si>
  <si>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</si>
  <si>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</si>
  <si>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</si>
  <si>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</si>
  <si>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</si>
  <si>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</si>
  <si>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</si>
  <si>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</si>
  <si>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</si>
  <si>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</si>
  <si>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警察及消防人員安全濟助基金現金流量表</t>
  </si>
  <si>
    <t>警察及消防人員安全濟助基金餘絀撥補表</t>
  </si>
  <si>
    <t>警察及消防人員安全濟助基金收支餘絀表</t>
  </si>
  <si>
    <t>　濟助金支出</t>
  </si>
  <si>
    <t>　其他支出</t>
  </si>
  <si>
    <t>短絀之部</t>
  </si>
  <si>
    <t>　本期短絀</t>
  </si>
  <si>
    <t>　前期待填補之短絀</t>
  </si>
  <si>
    <t>填補之部</t>
  </si>
  <si>
    <t>待填補之短絀</t>
  </si>
  <si>
    <t>　折減基金</t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</si>
  <si>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</si>
  <si>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</si>
  <si>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</si>
  <si>
    <t>　　　　　　　　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</si>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</sst>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A29" sqref="A29"/>
    </sheetView>
  </sheetViews>
  <sheetFormatPr defaultColWidth="9.00390625" defaultRowHeight="16.5"/>
  <cols>
    <col min="1" max="1" width="23.875" style="0" customWidth="1"/>
    <col min="2" max="2" width="13.75390625" style="0" customWidth="1"/>
    <col min="3" max="3" width="9.625" style="0" customWidth="1"/>
    <col min="4" max="4" width="13.75390625" style="0" customWidth="1"/>
    <col min="5" max="5" width="9.625" style="0" customWidth="1"/>
    <col min="6" max="6" width="13.75390625" style="0" customWidth="1"/>
    <col min="7" max="7" width="8.625" style="0" customWidth="1"/>
  </cols>
  <sheetData>
    <row r="1" spans="1:7" ht="26.25" customHeight="1">
      <c r="A1" s="81" t="s">
        <v>21</v>
      </c>
      <c r="B1" s="81"/>
      <c r="C1" s="81"/>
      <c r="D1" s="81"/>
      <c r="E1" s="81"/>
      <c r="F1" s="81"/>
      <c r="G1" s="81"/>
    </row>
    <row r="2" spans="1:7" ht="18.75" customHeight="1" thickBot="1">
      <c r="A2" s="80" t="s">
        <v>33</v>
      </c>
      <c r="B2" s="87" t="s">
        <v>34</v>
      </c>
      <c r="C2" s="88"/>
      <c r="D2" s="88"/>
      <c r="E2" s="88"/>
      <c r="F2" s="66"/>
      <c r="G2" s="67" t="s">
        <v>0</v>
      </c>
    </row>
    <row r="3" spans="1:7" ht="34.5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30</v>
      </c>
      <c r="G3" s="85"/>
    </row>
    <row r="4" spans="1:7" ht="19.5" customHeight="1">
      <c r="A4" s="83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SUM(B6:B7)</f>
        <v>1274</v>
      </c>
      <c r="C5" s="6">
        <f aca="true" t="shared" si="0" ref="C5:C11">IF(OR($B$5=0,B5=0),0,IF(ROUND((B5/$B$5*10000),0)=0,0,ROUND((B5/$B$5)*100,2)))</f>
        <v>100</v>
      </c>
      <c r="D5" s="57">
        <f>SUM(D6:D7)</f>
        <v>1254</v>
      </c>
      <c r="E5" s="6">
        <f>IF(OR($D$5=0,D5=0),0,IF(ROUND((D5/$D$5*10000),0)=0,0,ROUND((D5/$D$5)*100,2)))</f>
        <v>100</v>
      </c>
      <c r="F5" s="57">
        <f aca="true" t="shared" si="1" ref="F5:F10">B5-D5</f>
        <v>20</v>
      </c>
      <c r="G5" s="63">
        <f aca="true" t="shared" si="2" ref="G5:G11">IF(OR(D5=0,F5=0),0,IF(ROUND((F5/D5*10000),0)=0,0,ABS(ROUND((F5/D5)*100,2))))</f>
        <v>1.59</v>
      </c>
    </row>
    <row r="6" spans="1:7" ht="18.75" customHeight="1">
      <c r="A6" s="59" t="s">
        <v>32</v>
      </c>
      <c r="B6" s="10">
        <v>1274</v>
      </c>
      <c r="C6" s="11">
        <f t="shared" si="0"/>
        <v>100</v>
      </c>
      <c r="D6" s="10">
        <v>1254</v>
      </c>
      <c r="E6" s="11">
        <f aca="true" t="shared" si="3" ref="E6:E11">IF(OR($D$5=0,D6=0),0,IF(ROUND((D6/$D$5*10000),0)=0,0,ROUND((D6/$D$5)*100,2)))</f>
        <v>100</v>
      </c>
      <c r="F6" s="64">
        <f t="shared" si="1"/>
        <v>20</v>
      </c>
      <c r="G6" s="65">
        <f t="shared" si="2"/>
        <v>1.59</v>
      </c>
    </row>
    <row r="7" spans="1:7" ht="18.75" customHeight="1">
      <c r="A7" s="59" t="s">
        <v>31</v>
      </c>
      <c r="B7" s="10">
        <v>0</v>
      </c>
      <c r="C7" s="11">
        <f t="shared" si="0"/>
        <v>0</v>
      </c>
      <c r="D7" s="10">
        <v>0</v>
      </c>
      <c r="E7" s="11">
        <f t="shared" si="3"/>
        <v>0</v>
      </c>
      <c r="F7" s="64">
        <f t="shared" si="1"/>
        <v>0</v>
      </c>
      <c r="G7" s="65">
        <f t="shared" si="2"/>
        <v>0</v>
      </c>
    </row>
    <row r="8" spans="1:7" s="53" customFormat="1" ht="18.75" customHeight="1">
      <c r="A8" s="58" t="s">
        <v>12</v>
      </c>
      <c r="B8" s="57">
        <f>SUM(B9:B10)</f>
        <v>5214</v>
      </c>
      <c r="C8" s="6">
        <f>IF(OR($B$5=0,B8=0),0,IF(ROUND((B8/$B$5*10000),0)=0,0,ROUND((B8/$B$5)*100,2)))</f>
        <v>409.26</v>
      </c>
      <c r="D8" s="57">
        <f>SUM(D9:D10)</f>
        <v>5622</v>
      </c>
      <c r="E8" s="6">
        <f t="shared" si="3"/>
        <v>448.33</v>
      </c>
      <c r="F8" s="57">
        <f t="shared" si="1"/>
        <v>-408</v>
      </c>
      <c r="G8" s="63">
        <f t="shared" si="2"/>
        <v>7.26</v>
      </c>
    </row>
    <row r="9" spans="1:7" ht="18.75" customHeight="1">
      <c r="A9" s="59" t="s">
        <v>22</v>
      </c>
      <c r="B9" s="10">
        <v>5200</v>
      </c>
      <c r="C9" s="11">
        <f t="shared" si="0"/>
        <v>408.16</v>
      </c>
      <c r="D9" s="10">
        <v>5600</v>
      </c>
      <c r="E9" s="11">
        <f t="shared" si="3"/>
        <v>446.57</v>
      </c>
      <c r="F9" s="64">
        <f t="shared" si="1"/>
        <v>-400</v>
      </c>
      <c r="G9" s="65">
        <f t="shared" si="2"/>
        <v>7.14</v>
      </c>
    </row>
    <row r="10" spans="1:7" ht="18.75" customHeight="1">
      <c r="A10" s="59" t="s">
        <v>23</v>
      </c>
      <c r="B10" s="10">
        <v>14</v>
      </c>
      <c r="C10" s="11">
        <f t="shared" si="0"/>
        <v>1.1</v>
      </c>
      <c r="D10" s="10">
        <v>22</v>
      </c>
      <c r="E10" s="11">
        <f t="shared" si="3"/>
        <v>1.75</v>
      </c>
      <c r="F10" s="64">
        <f t="shared" si="1"/>
        <v>-8</v>
      </c>
      <c r="G10" s="65">
        <f t="shared" si="2"/>
        <v>36.36</v>
      </c>
    </row>
    <row r="11" spans="1:7" s="53" customFormat="1" ht="18.75" customHeight="1">
      <c r="A11" s="58" t="s">
        <v>13</v>
      </c>
      <c r="B11" s="57">
        <f>B5-B8</f>
        <v>-3940</v>
      </c>
      <c r="C11" s="6">
        <f t="shared" si="0"/>
        <v>-309.26</v>
      </c>
      <c r="D11" s="57">
        <f>D5-D8</f>
        <v>-4368</v>
      </c>
      <c r="E11" s="6">
        <f t="shared" si="3"/>
        <v>-348.33</v>
      </c>
      <c r="F11" s="57">
        <f>IF(OR(AND(B11&lt;0,D11&gt;=0),AND(B11&gt;0,D11&lt;=0)),0,B11-D11)</f>
        <v>428</v>
      </c>
      <c r="G11" s="63">
        <f t="shared" si="2"/>
        <v>9.8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9"/>
      <c r="B27" s="10"/>
      <c r="C27" s="11"/>
      <c r="D27" s="10"/>
      <c r="E27" s="11"/>
      <c r="F27" s="12"/>
      <c r="G27" s="51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36" customHeight="1">
      <c r="A33" s="4"/>
      <c r="B33" s="5"/>
      <c r="C33" s="6"/>
      <c r="D33" s="5"/>
      <c r="E33" s="6"/>
      <c r="F33" s="7"/>
      <c r="G33" s="50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23.25" customHeight="1">
      <c r="A35" s="9"/>
      <c r="B35" s="10"/>
      <c r="C35" s="11"/>
      <c r="D35" s="10"/>
      <c r="E35" s="11"/>
      <c r="F35" s="12"/>
      <c r="G35" s="51"/>
    </row>
    <row r="36" spans="1:7" ht="18.75" customHeight="1">
      <c r="A36" s="4"/>
      <c r="B36" s="5"/>
      <c r="C36" s="6"/>
      <c r="D36" s="5"/>
      <c r="E36" s="6"/>
      <c r="F36" s="7"/>
      <c r="G36" s="50"/>
    </row>
    <row r="37" spans="1:7" ht="18.75" customHeight="1">
      <c r="A37" s="4"/>
      <c r="B37" s="14"/>
      <c r="C37" s="6"/>
      <c r="D37" s="14"/>
      <c r="E37" s="6"/>
      <c r="F37" s="7"/>
      <c r="G37" s="50"/>
    </row>
    <row r="38" spans="1:7" ht="24" customHeight="1" thickBot="1">
      <c r="A38" s="15"/>
      <c r="B38" s="16"/>
      <c r="C38" s="17"/>
      <c r="D38" s="16"/>
      <c r="E38" s="17"/>
      <c r="F38" s="18"/>
      <c r="G38" s="52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A29" sqref="A29"/>
    </sheetView>
  </sheetViews>
  <sheetFormatPr defaultColWidth="9.00390625" defaultRowHeight="16.5"/>
  <cols>
    <col min="1" max="1" width="24.00390625" style="0" customWidth="1"/>
    <col min="2" max="2" width="14.375" style="0" customWidth="1"/>
    <col min="3" max="3" width="8.625" style="0" customWidth="1"/>
    <col min="4" max="4" width="14.37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89" t="s">
        <v>20</v>
      </c>
      <c r="B1" s="89"/>
      <c r="C1" s="89"/>
      <c r="D1" s="89"/>
      <c r="E1" s="89"/>
      <c r="F1" s="89"/>
      <c r="G1" s="89"/>
      <c r="H1" s="24"/>
    </row>
    <row r="2" spans="1:7" ht="18.75" customHeight="1" thickBot="1">
      <c r="A2" s="79"/>
      <c r="B2" s="90" t="s">
        <v>35</v>
      </c>
      <c r="C2" s="90"/>
      <c r="D2" s="90"/>
      <c r="E2" s="90"/>
      <c r="F2" s="27"/>
      <c r="G2" s="1" t="s">
        <v>0</v>
      </c>
    </row>
    <row r="3" spans="1:7" ht="19.5" customHeight="1">
      <c r="A3" s="91" t="s">
        <v>9</v>
      </c>
      <c r="B3" s="93" t="s">
        <v>2</v>
      </c>
      <c r="C3" s="93"/>
      <c r="D3" s="93" t="s">
        <v>3</v>
      </c>
      <c r="E3" s="93"/>
      <c r="F3" s="93" t="s">
        <v>15</v>
      </c>
      <c r="G3" s="94"/>
    </row>
    <row r="4" spans="1:7" ht="19.5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24</v>
      </c>
      <c r="B5" s="56">
        <f>B6+B7</f>
        <v>4079</v>
      </c>
      <c r="C5" s="8">
        <f aca="true" t="shared" si="0" ref="C5:C10">IF(OR($B$5=0,B5=0),0,IF(ROUND((B5/$B$5*10000),0)=0,0,ROUND((B5/$B$5)*100,2)))</f>
        <v>100</v>
      </c>
      <c r="D5" s="56">
        <f>D6+D7</f>
        <v>6409</v>
      </c>
      <c r="E5" s="8">
        <f aca="true" t="shared" si="1" ref="E5:E10">IF(OR($D$5=0,D5=0),0,IF(ROUND((D5/$D$5*10000),0)=0,0,ROUND((D5/$D$5)*100,2)))</f>
        <v>100</v>
      </c>
      <c r="F5" s="29">
        <f>F6+F7</f>
        <v>-2330</v>
      </c>
      <c r="G5" s="31">
        <f aca="true" t="shared" si="2" ref="G5:G10">IF(OR(D5=0,F5=0),0,IF(ROUND(F5/D5*10000,0)=0,0,ABS(ROUND(F5/D5*100,2))))</f>
        <v>36.36</v>
      </c>
    </row>
    <row r="6" spans="1:7" ht="30.75" customHeight="1">
      <c r="A6" s="9" t="s">
        <v>25</v>
      </c>
      <c r="B6" s="33">
        <v>3940</v>
      </c>
      <c r="C6" s="13">
        <f t="shared" si="0"/>
        <v>96.59</v>
      </c>
      <c r="D6" s="33">
        <v>4368</v>
      </c>
      <c r="E6" s="13">
        <f t="shared" si="1"/>
        <v>68.15</v>
      </c>
      <c r="F6" s="77">
        <f>B6-D6</f>
        <v>-428</v>
      </c>
      <c r="G6" s="35">
        <f t="shared" si="2"/>
        <v>9.8</v>
      </c>
    </row>
    <row r="7" spans="1:7" ht="30.75" customHeight="1">
      <c r="A7" s="9" t="s">
        <v>26</v>
      </c>
      <c r="B7" s="32">
        <v>139</v>
      </c>
      <c r="C7" s="13">
        <f t="shared" si="0"/>
        <v>3.41</v>
      </c>
      <c r="D7" s="32">
        <v>2041</v>
      </c>
      <c r="E7" s="13">
        <f t="shared" si="1"/>
        <v>31.85</v>
      </c>
      <c r="F7" s="77">
        <f>B7-D7</f>
        <v>-1902</v>
      </c>
      <c r="G7" s="35">
        <f t="shared" si="2"/>
        <v>93.19</v>
      </c>
    </row>
    <row r="8" spans="1:7" ht="45" customHeight="1">
      <c r="A8" s="4" t="s">
        <v>27</v>
      </c>
      <c r="B8" s="56">
        <f>B9</f>
        <v>139</v>
      </c>
      <c r="C8" s="8">
        <f t="shared" si="0"/>
        <v>3.41</v>
      </c>
      <c r="D8" s="56">
        <f>D9</f>
        <v>2041</v>
      </c>
      <c r="E8" s="8">
        <f t="shared" si="1"/>
        <v>31.85</v>
      </c>
      <c r="F8" s="29">
        <f>F9</f>
        <v>-1902</v>
      </c>
      <c r="G8" s="31">
        <f t="shared" si="2"/>
        <v>93.19</v>
      </c>
    </row>
    <row r="9" spans="1:7" ht="30.75" customHeight="1">
      <c r="A9" s="9" t="s">
        <v>29</v>
      </c>
      <c r="B9" s="33">
        <v>139</v>
      </c>
      <c r="C9" s="13">
        <f t="shared" si="0"/>
        <v>3.41</v>
      </c>
      <c r="D9" s="33">
        <v>2041</v>
      </c>
      <c r="E9" s="13">
        <f t="shared" si="1"/>
        <v>31.85</v>
      </c>
      <c r="F9" s="77">
        <f>B9-D9</f>
        <v>-1902</v>
      </c>
      <c r="G9" s="35">
        <f t="shared" si="2"/>
        <v>93.19</v>
      </c>
    </row>
    <row r="10" spans="1:7" ht="35.25" customHeight="1">
      <c r="A10" s="4" t="s">
        <v>28</v>
      </c>
      <c r="B10" s="78">
        <f>B5-B8</f>
        <v>3940</v>
      </c>
      <c r="C10" s="8">
        <f t="shared" si="0"/>
        <v>96.59</v>
      </c>
      <c r="D10" s="78">
        <f>D5-D8</f>
        <v>4368</v>
      </c>
      <c r="E10" s="8">
        <f t="shared" si="1"/>
        <v>68.15</v>
      </c>
      <c r="F10" s="29">
        <f>F5-F8</f>
        <v>-428</v>
      </c>
      <c r="G10" s="31">
        <f t="shared" si="2"/>
        <v>9.8</v>
      </c>
    </row>
    <row r="11" spans="1:7" ht="30.75" customHeight="1">
      <c r="A11" s="9"/>
      <c r="B11" s="32"/>
      <c r="C11" s="13"/>
      <c r="D11" s="33"/>
      <c r="E11" s="13"/>
      <c r="F11" s="34"/>
      <c r="G11" s="35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45" customHeight="1">
      <c r="A13" s="4"/>
      <c r="B13" s="28"/>
      <c r="C13" s="8"/>
      <c r="D13" s="29"/>
      <c r="E13" s="8"/>
      <c r="F13" s="30"/>
      <c r="G13" s="31"/>
    </row>
    <row r="14" spans="1:7" ht="45" customHeight="1">
      <c r="A14" s="4"/>
      <c r="B14" s="28"/>
      <c r="C14" s="8"/>
      <c r="D14" s="29"/>
      <c r="E14" s="8"/>
      <c r="F14" s="30"/>
      <c r="G14" s="31"/>
    </row>
    <row r="15" spans="1:7" ht="30" customHeight="1">
      <c r="A15" s="9"/>
      <c r="B15" s="32"/>
      <c r="C15" s="13"/>
      <c r="D15" s="33"/>
      <c r="E15" s="13"/>
      <c r="F15" s="34"/>
      <c r="G15" s="35"/>
    </row>
    <row r="16" spans="1:7" ht="30" customHeight="1">
      <c r="A16" s="9"/>
      <c r="B16" s="32"/>
      <c r="C16" s="13"/>
      <c r="D16" s="33"/>
      <c r="E16" s="13"/>
      <c r="F16" s="34"/>
      <c r="G16" s="35"/>
    </row>
    <row r="17" spans="1:7" ht="45" customHeight="1">
      <c r="A17" s="4"/>
      <c r="B17" s="28"/>
      <c r="C17" s="8"/>
      <c r="D17" s="29"/>
      <c r="E17" s="8"/>
      <c r="F17" s="30"/>
      <c r="G17" s="31"/>
    </row>
    <row r="18" spans="1:7" ht="30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0" customHeight="1">
      <c r="A20" s="9"/>
      <c r="B20" s="32"/>
      <c r="C20" s="13"/>
      <c r="D20" s="33"/>
      <c r="E20" s="13"/>
      <c r="F20" s="34"/>
      <c r="G20" s="35"/>
    </row>
    <row r="21" spans="1:7" ht="69" customHeight="1">
      <c r="A21" s="9"/>
      <c r="B21" s="32"/>
      <c r="C21" s="13"/>
      <c r="D21" s="33"/>
      <c r="E21" s="13"/>
      <c r="F21" s="34"/>
      <c r="G21" s="35"/>
    </row>
    <row r="22" spans="1:7" ht="46.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29" sqref="A29"/>
    </sheetView>
  </sheetViews>
  <sheetFormatPr defaultColWidth="9.00390625" defaultRowHeight="16.5"/>
  <cols>
    <col min="1" max="1" width="44.375" style="0" customWidth="1"/>
    <col min="2" max="3" width="24.3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19</v>
      </c>
      <c r="B1" s="81"/>
      <c r="C1" s="81"/>
      <c r="D1" s="23"/>
      <c r="E1" s="23"/>
      <c r="F1" s="23"/>
      <c r="G1" s="23"/>
      <c r="H1" s="24"/>
    </row>
    <row r="2" spans="1:6" ht="18.75" customHeight="1" thickBot="1">
      <c r="A2" s="87" t="s">
        <v>36</v>
      </c>
      <c r="B2" s="87"/>
      <c r="C2" s="68" t="s">
        <v>0</v>
      </c>
      <c r="D2" s="26"/>
      <c r="E2" s="26"/>
      <c r="F2" s="27"/>
    </row>
    <row r="3" spans="1:3" ht="18.75" customHeight="1">
      <c r="A3" s="95" t="s">
        <v>9</v>
      </c>
      <c r="B3" s="97" t="s">
        <v>2</v>
      </c>
      <c r="C3" s="98"/>
    </row>
    <row r="4" spans="1:3" ht="19.5" customHeight="1">
      <c r="A4" s="96"/>
      <c r="B4" s="99"/>
      <c r="C4" s="100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-3940</v>
      </c>
      <c r="C6" s="42"/>
    </row>
    <row r="7" spans="1:3" s="54" customFormat="1" ht="24" customHeight="1">
      <c r="A7" s="70" t="s">
        <v>8</v>
      </c>
      <c r="B7" s="41">
        <v>4</v>
      </c>
      <c r="C7" s="42"/>
    </row>
    <row r="8" spans="1:3" s="55" customFormat="1" ht="24" customHeight="1">
      <c r="A8" s="71" t="s">
        <v>17</v>
      </c>
      <c r="B8" s="76"/>
      <c r="C8" s="73">
        <f>SUM(B6:B7)</f>
        <v>-3936</v>
      </c>
    </row>
    <row r="9" spans="1:3" s="25" customFormat="1" ht="24" customHeight="1">
      <c r="A9" s="72" t="s">
        <v>18</v>
      </c>
      <c r="B9" s="74"/>
      <c r="C9" s="73">
        <f>C8</f>
        <v>-3936</v>
      </c>
    </row>
    <row r="10" spans="1:3" s="25" customFormat="1" ht="24" customHeight="1">
      <c r="A10" s="72" t="s">
        <v>6</v>
      </c>
      <c r="B10" s="74"/>
      <c r="C10" s="47">
        <v>96431</v>
      </c>
    </row>
    <row r="11" spans="1:3" s="25" customFormat="1" ht="24" customHeight="1">
      <c r="A11" s="72" t="s">
        <v>7</v>
      </c>
      <c r="B11" s="74"/>
      <c r="C11" s="73">
        <f>C9+C10</f>
        <v>92495</v>
      </c>
    </row>
    <row r="12" spans="1:3" ht="22.5" customHeight="1">
      <c r="A12" s="45"/>
      <c r="B12" s="42"/>
      <c r="C12" s="42"/>
    </row>
    <row r="13" spans="1:3" ht="22.5" customHeight="1">
      <c r="A13" s="45"/>
      <c r="B13" s="42"/>
      <c r="C13" s="42"/>
    </row>
    <row r="14" spans="1:3" ht="21" customHeight="1">
      <c r="A14" s="40"/>
      <c r="B14" s="41"/>
      <c r="C14" s="42"/>
    </row>
    <row r="15" spans="1:3" ht="21.75" customHeight="1">
      <c r="A15" s="40"/>
      <c r="B15" s="41"/>
      <c r="C15" s="42"/>
    </row>
    <row r="16" spans="1:3" ht="21.75" customHeight="1">
      <c r="A16" s="40"/>
      <c r="B16" s="41"/>
      <c r="C16" s="42"/>
    </row>
    <row r="17" spans="1:3" ht="21.75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" customHeight="1">
      <c r="A20" s="40"/>
      <c r="B20" s="41"/>
      <c r="C20" s="42"/>
    </row>
    <row r="21" spans="1:3" ht="22.5" customHeight="1">
      <c r="A21" s="43"/>
      <c r="B21" s="44"/>
      <c r="C21" s="44"/>
    </row>
    <row r="22" spans="1:3" ht="138" customHeight="1">
      <c r="A22" s="46"/>
      <c r="B22" s="44"/>
      <c r="C22" s="47"/>
    </row>
    <row r="23" spans="1:3" ht="158.25" customHeight="1" thickBot="1">
      <c r="A23" s="48"/>
      <c r="B23" s="49"/>
      <c r="C23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2014-08-18T03:06:49Z</cp:lastPrinted>
  <dcterms:created xsi:type="dcterms:W3CDTF">2001-07-11T06:52:26Z</dcterms:created>
  <dcterms:modified xsi:type="dcterms:W3CDTF">2014-08-18T03:06:58Z</dcterms:modified>
  <cp:category>I13</cp:category>
  <cp:version/>
  <cp:contentType/>
  <cp:contentStatus/>
</cp:coreProperties>
</file>